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<sst xmlns="http://schemas.openxmlformats.org/spreadsheetml/2006/main" count="428" uniqueCount="350">
  <si>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</si>
  <si>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</si>
  <si>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</si>
  <si>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</si>
  <si>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</si>
  <si>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</si>
  <si>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</si>
  <si>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</si>
  <si>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</si>
  <si>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</si>
  <si>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</si>
  <si>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</si>
  <si>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</si>
  <si>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</si>
  <si>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</si>
  <si>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</si>
  <si>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</si>
  <si>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</si>
  <si>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</si>
  <si>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</si>
  <si>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</si>
  <si>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</si>
  <si>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</si>
  <si>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</si>
  <si>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</si>
  <si>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</si>
  <si>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</si>
  <si>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</si>
  <si>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</si>
  <si>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</si>
  <si>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</si>
  <si>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</si>
  <si>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</si>
  <si>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</si>
  <si>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</si>
  <si>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</si>
  <si>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</si>
  <si>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</si>
  <si>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</si>
  <si>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</si>
  <si>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</si>
  <si>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</si>
  <si>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</si>
  <si>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</si>
  <si>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</si>
  <si>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</si>
  <si>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</si>
  <si>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</si>
  <si>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</si>
  <si>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</si>
  <si>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</si>
  <si>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</si>
  <si>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</si>
  <si>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</si>
  <si>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</si>
  <si>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</si>
  <si>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</si>
  <si>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</si>
  <si>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</si>
  <si>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</si>
  <si>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</si>
  <si>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</si>
  <si>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</si>
  <si>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</si>
  <si>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</si>
  <si>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</si>
  <si>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</si>
  <si>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</si>
  <si>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</si>
  <si>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</si>
  <si>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</si>
  <si>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</si>
  <si>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</si>
  <si>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</si>
  <si>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</si>
  <si>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</si>
  <si>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</si>
  <si>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</si>
  <si>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</si>
  <si>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</si>
  <si>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</si>
  <si>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</si>
  <si>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</si>
  <si>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</si>
  <si>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</si>
  <si>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</si>
  <si>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</si>
  <si>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</si>
  <si>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</si>
  <si>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</si>
  <si>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</si>
  <si>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</si>
  <si>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</si>
  <si>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</si>
  <si>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</si>
  <si>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</si>
  <si>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</si>
  <si>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</si>
  <si>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</si>
  <si>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</si>
  <si>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</si>
  <si>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</si>
  <si>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</si>
  <si>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</si>
  <si>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</si>
  <si>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</si>
  <si>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</si>
  <si>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</si>
  <si>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</si>
  <si>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</si>
  <si>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</si>
  <si>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</si>
  <si>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</si>
  <si>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</si>
  <si>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</si>
  <si>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</si>
  <si>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</si>
  <si>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</si>
  <si>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</si>
  <si>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</si>
  <si>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</si>
  <si>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</si>
  <si>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</si>
  <si>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</si>
  <si>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</si>
  <si>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</si>
  <si>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</si>
  <si>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</si>
  <si>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</si>
  <si>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</si>
  <si>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</si>
  <si>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</si>
  <si>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</si>
  <si>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</si>
  <si>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</si>
  <si>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</si>
  <si>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</si>
  <si>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</si>
  <si>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</si>
  <si>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</si>
  <si>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</si>
  <si>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</si>
  <si>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</si>
  <si>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</si>
  <si>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</si>
  <si>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</si>
  <si>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</si>
  <si>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</si>
  <si>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</si>
  <si>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</si>
  <si>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</si>
  <si>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</si>
  <si>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</si>
  <si>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</si>
  <si>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</si>
  <si>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</si>
  <si>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</si>
  <si>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</si>
  <si>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</si>
  <si>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</si>
  <si>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</si>
  <si>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</si>
  <si>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</si>
  <si>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</si>
  <si>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</si>
  <si>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</si>
  <si>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</si>
  <si>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</si>
  <si>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</si>
  <si>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</si>
  <si>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</si>
  <si>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</si>
  <si>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</si>
  <si>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</si>
  <si>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</si>
  <si>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</si>
  <si>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</si>
  <si>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</si>
  <si>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</si>
  <si>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</si>
  <si>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</si>
  <si>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</si>
  <si>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</si>
  <si>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</si>
  <si>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</si>
  <si>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</si>
  <si>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</si>
  <si>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</si>
  <si>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</si>
  <si>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</si>
  <si>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</si>
  <si>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</si>
  <si>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</si>
  <si>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</si>
  <si>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</si>
  <si>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</si>
  <si>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</si>
  <si>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</si>
  <si>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</si>
  <si>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</si>
  <si>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</si>
  <si>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</si>
  <si>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</si>
  <si>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</si>
  <si>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</si>
  <si>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</si>
  <si>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</si>
  <si>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</si>
  <si>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</si>
  <si>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</si>
  <si>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</si>
  <si>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</si>
  <si>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</si>
  <si>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</si>
  <si>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</si>
  <si>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</si>
  <si>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</si>
  <si>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</si>
  <si>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</si>
  <si>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</si>
  <si>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</si>
  <si>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</si>
  <si>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</si>
  <si>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</si>
  <si>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</si>
  <si>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</si>
  <si>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</si>
  <si>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</si>
  <si>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</si>
  <si>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</si>
  <si>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</si>
  <si>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</si>
  <si>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</si>
  <si>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</si>
  <si>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</si>
  <si>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</si>
  <si>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</si>
  <si>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</si>
  <si>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</si>
  <si>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</si>
  <si>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</si>
  <si>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</si>
  <si>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</si>
  <si>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</si>
  <si>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</si>
  <si>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</si>
  <si>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</si>
  <si>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</si>
  <si>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</si>
  <si>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</si>
  <si>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</si>
  <si>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</si>
  <si>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</si>
  <si>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</si>
  <si>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</si>
  <si>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</si>
  <si>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</si>
  <si>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</si>
  <si>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</si>
  <si>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</si>
  <si>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</si>
  <si>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</si>
  <si>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</si>
  <si>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</si>
  <si>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</si>
  <si>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</si>
  <si>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</si>
  <si>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</si>
  <si>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</si>
  <si>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</si>
  <si>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</si>
  <si>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</si>
  <si>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</si>
  <si>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</si>
  <si>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</si>
  <si>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</si>
  <si>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</si>
  <si>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</si>
  <si>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</si>
  <si>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</si>
  <si>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</si>
  <si>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</si>
  <si>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</si>
  <si>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</si>
  <si>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</si>
  <si>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</si>
  <si>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</si>
  <si>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</si>
  <si>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</si>
  <si>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</si>
  <si>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</si>
  <si>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</si>
  <si>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</si>
  <si>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</si>
  <si>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</si>
  <si>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</si>
  <si>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</si>
  <si>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</si>
  <si>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</si>
  <si>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</si>
  <si>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</si>
  <si>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</si>
  <si>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</si>
  <si>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</si>
  <si>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</si>
  <si>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</si>
  <si>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</si>
  <si>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</si>
  <si>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</si>
  <si>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</si>
  <si>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</si>
  <si>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</si>
  <si>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</si>
  <si>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</si>
  <si>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</si>
  <si>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</si>
  <si>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</si>
  <si>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</si>
  <si>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</si>
  <si>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</si>
  <si>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</si>
  <si>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</si>
  <si>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</si>
  <si>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</si>
  <si>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</si>
  <si>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</si>
  <si>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</si>
  <si>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</si>
  <si>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</si>
  <si>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</si>
  <si>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</si>
  <si>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</si>
  <si>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</si>
  <si>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</si>
  <si>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</si>
  <si>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</si>
  <si>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</si>
  <si>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</si>
  <si>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</si>
  <si>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</si>
  <si>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</si>
  <si>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</si>
  <si>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</si>
  <si>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</si>
  <si>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</si>
  <si>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</si>
  <si>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</si>
  <si>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</si>
  <si>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</si>
  <si>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от  __ .07.2022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</si>
</sst>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G2">
      <selection activeCell="O11" sqref="O11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94" t="s">
        <v>39</v>
      </c>
      <c r="K2" s="94"/>
    </row>
    <row r="3" spans="3:11" ht="15" customHeight="1">
      <c r="C3" s="16"/>
      <c r="D3" s="16"/>
      <c r="E3" s="16"/>
      <c r="F3" s="57"/>
      <c r="G3" s="57"/>
      <c r="H3" s="57"/>
      <c r="I3" s="57"/>
      <c r="J3" s="94" t="s">
        <v>77</v>
      </c>
      <c r="K3" s="94"/>
    </row>
    <row r="4" spans="3:11" ht="16.5" customHeight="1">
      <c r="C4" s="16"/>
      <c r="D4" s="16"/>
      <c r="E4" s="16"/>
      <c r="F4" s="57"/>
      <c r="G4" s="57"/>
      <c r="H4" s="57"/>
      <c r="I4" s="57"/>
      <c r="J4" s="94" t="s">
        <v>78</v>
      </c>
      <c r="K4" s="94"/>
    </row>
    <row r="5" spans="3:11" ht="18" customHeight="1">
      <c r="C5" s="16"/>
      <c r="D5" s="16"/>
      <c r="E5" s="16"/>
      <c r="F5" s="57"/>
      <c r="G5" s="57"/>
      <c r="H5" s="57"/>
      <c r="I5" s="57"/>
      <c r="J5" s="94" t="s">
        <v>349</v>
      </c>
      <c r="K5" s="9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77" t="s">
        <v>286</v>
      </c>
      <c r="B7" s="77"/>
      <c r="C7" s="77"/>
      <c r="D7" s="77"/>
      <c r="E7" s="77"/>
      <c r="F7" s="77"/>
      <c r="G7" s="77"/>
      <c r="H7" s="77"/>
      <c r="I7" s="78"/>
      <c r="J7" s="55"/>
    </row>
    <row r="8" spans="1:11" ht="20.25" customHeight="1">
      <c r="A8" s="81" t="s">
        <v>213</v>
      </c>
      <c r="B8" s="79" t="s">
        <v>214</v>
      </c>
      <c r="C8" s="87">
        <v>2022</v>
      </c>
      <c r="D8" s="88"/>
      <c r="E8" s="88"/>
      <c r="F8" s="90">
        <v>2023</v>
      </c>
      <c r="G8" s="90"/>
      <c r="H8" s="90"/>
      <c r="I8" s="87">
        <v>2024</v>
      </c>
      <c r="J8" s="88"/>
      <c r="K8" s="89"/>
    </row>
    <row r="9" spans="1:11" ht="36.75" customHeight="1">
      <c r="A9" s="82"/>
      <c r="B9" s="80"/>
      <c r="C9" s="54" t="s">
        <v>19</v>
      </c>
      <c r="D9" s="54" t="s">
        <v>22</v>
      </c>
      <c r="E9" s="54" t="s">
        <v>21</v>
      </c>
      <c r="F9" s="54" t="s">
        <v>19</v>
      </c>
      <c r="G9" s="54" t="s">
        <v>20</v>
      </c>
      <c r="H9" s="54" t="s">
        <v>21</v>
      </c>
      <c r="I9" s="54" t="s">
        <v>19</v>
      </c>
      <c r="J9" s="54" t="s">
        <v>20</v>
      </c>
      <c r="K9" s="54" t="s">
        <v>21</v>
      </c>
    </row>
    <row r="10" spans="1:11" ht="15.75" customHeight="1">
      <c r="A10" s="81" t="s">
        <v>215</v>
      </c>
      <c r="B10" s="79" t="s">
        <v>216</v>
      </c>
      <c r="C10" s="85">
        <f>C13+C22+C36+C53+C58+C82+C89+C112+C129</f>
        <v>59878908.7</v>
      </c>
      <c r="D10" s="85">
        <f>D13+D22+D36+D53+D58+D82+D89+D112+D129</f>
        <v>0</v>
      </c>
      <c r="E10" s="85">
        <f>E13+E22+E36+E53+E58+E82+E89+E112+E129</f>
        <v>59878908.7</v>
      </c>
      <c r="F10" s="85">
        <f>F13+F22+F36+F53+F58+F82+F89+F112+F129</f>
        <v>55174625</v>
      </c>
      <c r="G10" s="83">
        <v>0</v>
      </c>
      <c r="H10" s="85">
        <f>H13+H22+H36+H53+H58+H82+H89+H112+H129</f>
        <v>55174625</v>
      </c>
      <c r="I10" s="85">
        <f>I13+I22+I36+I53+I58+I82+I89+I112+I129</f>
        <v>55850125</v>
      </c>
      <c r="J10" s="83">
        <v>0</v>
      </c>
      <c r="K10" s="85">
        <f>K13+K22+K36+K53+K58+K82+K89+K112+K129</f>
        <v>55850125</v>
      </c>
    </row>
    <row r="11" spans="1:11" ht="13.5" customHeight="1">
      <c r="A11" s="95"/>
      <c r="B11" s="86"/>
      <c r="C11" s="85"/>
      <c r="D11" s="85"/>
      <c r="E11" s="85"/>
      <c r="F11" s="85"/>
      <c r="G11" s="84"/>
      <c r="H11" s="85"/>
      <c r="I11" s="85"/>
      <c r="J11" s="84"/>
      <c r="K11" s="85"/>
    </row>
    <row r="12" spans="1:11" ht="21" customHeight="1">
      <c r="A12" s="11" t="s">
        <v>217</v>
      </c>
      <c r="B12" s="14" t="s">
        <v>218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219</v>
      </c>
      <c r="B13" s="14" t="s">
        <v>220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168</v>
      </c>
      <c r="B14" s="39" t="s">
        <v>222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221</v>
      </c>
      <c r="B15" s="26" t="s">
        <v>222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169</v>
      </c>
      <c r="B16" s="39" t="s">
        <v>224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223</v>
      </c>
      <c r="B17" s="26" t="s">
        <v>224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170</v>
      </c>
      <c r="B18" s="39" t="s">
        <v>265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225</v>
      </c>
      <c r="B19" s="26" t="s">
        <v>265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171</v>
      </c>
      <c r="B20" s="39" t="s">
        <v>227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226</v>
      </c>
      <c r="B21" s="26" t="s">
        <v>227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228</v>
      </c>
      <c r="B22" s="28" t="s">
        <v>229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306</v>
      </c>
      <c r="B23" s="39" t="s">
        <v>305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299</v>
      </c>
      <c r="B24" s="39" t="s">
        <v>266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133</v>
      </c>
      <c r="B25" s="35" t="s">
        <v>105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106</v>
      </c>
      <c r="B26" s="35" t="s">
        <v>105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301</v>
      </c>
      <c r="B27" s="42" t="s">
        <v>267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146</v>
      </c>
      <c r="B28" s="35" t="s">
        <v>108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107</v>
      </c>
      <c r="B29" s="35" t="s">
        <v>108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300</v>
      </c>
      <c r="B30" s="44" t="s">
        <v>268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134</v>
      </c>
      <c r="B31" s="35" t="s">
        <v>111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112</v>
      </c>
      <c r="B32" s="35" t="s">
        <v>111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302</v>
      </c>
      <c r="B33" s="42" t="s">
        <v>269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135</v>
      </c>
      <c r="B34" s="35" t="s">
        <v>110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109</v>
      </c>
      <c r="B35" s="35" t="s">
        <v>110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230</v>
      </c>
      <c r="B36" s="12" t="s">
        <v>231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204</v>
      </c>
      <c r="B37" s="39" t="s">
        <v>202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205</v>
      </c>
      <c r="B38" s="39" t="s">
        <v>203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206</v>
      </c>
      <c r="B39" s="26" t="s">
        <v>203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209</v>
      </c>
      <c r="B40" s="26" t="s">
        <v>203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208</v>
      </c>
      <c r="B41" s="39" t="s">
        <v>207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212</v>
      </c>
      <c r="B42" s="26" t="s">
        <v>210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211</v>
      </c>
      <c r="B43" s="26" t="s">
        <v>210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307</v>
      </c>
      <c r="B44" s="39" t="s">
        <v>233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172</v>
      </c>
      <c r="B45" s="36" t="s">
        <v>233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232</v>
      </c>
      <c r="B46" s="26" t="s">
        <v>233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308</v>
      </c>
      <c r="B47" s="39" t="s">
        <v>235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173</v>
      </c>
      <c r="B48" s="26" t="s">
        <v>235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234</v>
      </c>
      <c r="B49" s="26" t="s">
        <v>235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309</v>
      </c>
      <c r="B50" s="42" t="s">
        <v>310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174</v>
      </c>
      <c r="B51" s="26" t="s">
        <v>270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264</v>
      </c>
      <c r="B52" s="26" t="s">
        <v>270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236</v>
      </c>
      <c r="B53" s="12" t="s">
        <v>237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311</v>
      </c>
      <c r="B54" s="39" t="s">
        <v>312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167</v>
      </c>
      <c r="B55" s="26" t="s">
        <v>239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91" t="s">
        <v>238</v>
      </c>
      <c r="B56" s="93" t="s">
        <v>239</v>
      </c>
      <c r="C56" s="96">
        <v>990000</v>
      </c>
      <c r="D56" s="23">
        <v>0</v>
      </c>
      <c r="E56" s="96">
        <f>C56+D56</f>
        <v>990000</v>
      </c>
      <c r="F56" s="96">
        <v>1010000</v>
      </c>
      <c r="G56" s="23">
        <v>0</v>
      </c>
      <c r="H56" s="96">
        <v>1010000</v>
      </c>
      <c r="I56" s="96">
        <v>1100000</v>
      </c>
      <c r="J56" s="23">
        <v>0</v>
      </c>
      <c r="K56" s="96">
        <v>1100000</v>
      </c>
    </row>
    <row r="57" spans="1:11" ht="0.75" customHeight="1" hidden="1">
      <c r="A57" s="92"/>
      <c r="B57" s="93"/>
      <c r="C57" s="96"/>
      <c r="D57" s="23"/>
      <c r="E57" s="96"/>
      <c r="F57" s="96"/>
      <c r="G57" s="23"/>
      <c r="H57" s="96"/>
      <c r="I57" s="96"/>
      <c r="J57" s="23"/>
      <c r="K57" s="96"/>
    </row>
    <row r="58" spans="1:11" ht="40.5" customHeight="1">
      <c r="A58" s="11" t="s">
        <v>240</v>
      </c>
      <c r="B58" s="12" t="s">
        <v>241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344</v>
      </c>
      <c r="B59" s="39" t="s">
        <v>343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294</v>
      </c>
      <c r="B60" s="48" t="s">
        <v>136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160</v>
      </c>
      <c r="B61" s="43" t="s">
        <v>161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113</v>
      </c>
      <c r="B62" s="7" t="s">
        <v>281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114</v>
      </c>
      <c r="B63" s="7" t="s">
        <v>282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115</v>
      </c>
      <c r="B64" s="7" t="s">
        <v>65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116</v>
      </c>
      <c r="B65" s="7" t="s">
        <v>66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162</v>
      </c>
      <c r="B66" s="48" t="s">
        <v>271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275</v>
      </c>
      <c r="B67" s="10" t="s">
        <v>271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29</v>
      </c>
      <c r="B68" s="10" t="s">
        <v>271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313</v>
      </c>
      <c r="B69" s="39" t="s">
        <v>314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163</v>
      </c>
      <c r="B70" s="27" t="s">
        <v>242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117</v>
      </c>
      <c r="B71" s="8" t="s">
        <v>242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315</v>
      </c>
      <c r="B72" s="39" t="s">
        <v>316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164</v>
      </c>
      <c r="B73" s="27" t="s">
        <v>141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142</v>
      </c>
      <c r="B74" s="5" t="s">
        <v>141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317</v>
      </c>
      <c r="B75" s="39" t="s">
        <v>318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165</v>
      </c>
      <c r="B76" s="27" t="s">
        <v>274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273</v>
      </c>
      <c r="B77" s="26" t="s">
        <v>274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320</v>
      </c>
      <c r="B78" s="39" t="s">
        <v>319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322</v>
      </c>
      <c r="B79" s="42" t="s">
        <v>321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166</v>
      </c>
      <c r="B80" s="27" t="s">
        <v>244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243</v>
      </c>
      <c r="B81" s="8" t="s">
        <v>244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295</v>
      </c>
      <c r="B82" s="12" t="s">
        <v>92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324</v>
      </c>
      <c r="B83" s="45" t="s">
        <v>323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175</v>
      </c>
      <c r="B84" s="39" t="s">
        <v>246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245</v>
      </c>
      <c r="B85" s="4" t="s">
        <v>246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176</v>
      </c>
      <c r="B86" s="39" t="s">
        <v>248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247</v>
      </c>
      <c r="B87" s="4" t="s">
        <v>248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279</v>
      </c>
      <c r="B88" s="4" t="s">
        <v>280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249</v>
      </c>
      <c r="B89" s="12" t="s">
        <v>263</v>
      </c>
      <c r="C89" s="20">
        <f>C92+C99+C102</f>
        <v>9798360</v>
      </c>
      <c r="D89" s="20">
        <f>D90</f>
        <v>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326</v>
      </c>
      <c r="B90" s="45" t="s">
        <v>325</v>
      </c>
      <c r="C90" s="31">
        <f aca="true" t="shared" si="16" ref="C90:K91">C91</f>
        <v>78000</v>
      </c>
      <c r="D90" s="31">
        <f>D91</f>
        <v>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328</v>
      </c>
      <c r="B91" s="45" t="s">
        <v>327</v>
      </c>
      <c r="C91" s="31">
        <f t="shared" si="16"/>
        <v>78000</v>
      </c>
      <c r="D91" s="31">
        <f t="shared" si="16"/>
        <v>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177</v>
      </c>
      <c r="B92" s="26" t="s">
        <v>196</v>
      </c>
      <c r="C92" s="23">
        <v>78000</v>
      </c>
      <c r="D92" s="23"/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155</v>
      </c>
      <c r="B93" s="5" t="s">
        <v>67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129</v>
      </c>
      <c r="B94" s="5" t="s">
        <v>68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127</v>
      </c>
      <c r="B95" s="5" t="s">
        <v>69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128</v>
      </c>
      <c r="B96" s="5" t="s">
        <v>70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340</v>
      </c>
      <c r="B97" s="45" t="s">
        <v>329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331</v>
      </c>
      <c r="B98" s="39" t="s">
        <v>330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178</v>
      </c>
      <c r="B99" s="35" t="s">
        <v>79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91</v>
      </c>
      <c r="B100" s="35" t="s">
        <v>79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333</v>
      </c>
      <c r="B101" s="44" t="s">
        <v>332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179</v>
      </c>
      <c r="B102" s="39" t="s">
        <v>195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132</v>
      </c>
      <c r="B103" s="5" t="s">
        <v>84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156</v>
      </c>
      <c r="B104" s="5" t="s">
        <v>86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122</v>
      </c>
      <c r="B105" s="5" t="s">
        <v>72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123</v>
      </c>
      <c r="B106" s="5" t="s">
        <v>341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124</v>
      </c>
      <c r="B107" s="5" t="s">
        <v>342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125</v>
      </c>
      <c r="B108" s="5" t="s">
        <v>87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126</v>
      </c>
      <c r="B109" s="5" t="s">
        <v>85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130</v>
      </c>
      <c r="B110" s="5" t="s">
        <v>88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131</v>
      </c>
      <c r="B111" s="5" t="s">
        <v>71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250</v>
      </c>
      <c r="B112" s="12" t="s">
        <v>260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60</v>
      </c>
      <c r="B113" s="76" t="s">
        <v>59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58</v>
      </c>
      <c r="B114" s="75" t="s">
        <v>56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57</v>
      </c>
      <c r="B115" s="75" t="s">
        <v>56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335</v>
      </c>
      <c r="B116" s="39" t="s">
        <v>334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337</v>
      </c>
      <c r="B117" s="26" t="s">
        <v>336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180</v>
      </c>
      <c r="B118" s="43" t="s">
        <v>277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118</v>
      </c>
      <c r="B119" s="7" t="s">
        <v>80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119</v>
      </c>
      <c r="B120" s="7" t="s">
        <v>81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120</v>
      </c>
      <c r="B121" s="7" t="s">
        <v>82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121</v>
      </c>
      <c r="B122" s="7" t="s">
        <v>83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181</v>
      </c>
      <c r="B123" s="41" t="s">
        <v>272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276</v>
      </c>
      <c r="B124" s="27" t="s">
        <v>272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28</v>
      </c>
      <c r="B125" s="26" t="s">
        <v>272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64</v>
      </c>
      <c r="B126" s="65" t="s">
        <v>334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63</v>
      </c>
      <c r="B127" s="66" t="s">
        <v>61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62</v>
      </c>
      <c r="B128" s="66" t="s">
        <v>61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251</v>
      </c>
      <c r="B129" s="12" t="s">
        <v>252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339</v>
      </c>
      <c r="B130" s="37" t="s">
        <v>338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199</v>
      </c>
      <c r="B131" s="43" t="s">
        <v>197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201</v>
      </c>
      <c r="B132" s="7" t="s">
        <v>198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200</v>
      </c>
      <c r="B133" s="7" t="s">
        <v>198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285</v>
      </c>
      <c r="B134" s="39" t="s">
        <v>284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296</v>
      </c>
      <c r="B135" s="35" t="s">
        <v>283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297</v>
      </c>
      <c r="B136" s="35" t="s">
        <v>283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158</v>
      </c>
      <c r="B137" s="43" t="s">
        <v>157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158</v>
      </c>
      <c r="B138" s="10" t="s">
        <v>157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298</v>
      </c>
      <c r="B139" s="7" t="s">
        <v>143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347</v>
      </c>
      <c r="B140" s="52" t="s">
        <v>144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348</v>
      </c>
      <c r="B141" s="4" t="s">
        <v>144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346</v>
      </c>
      <c r="B142" s="4" t="s">
        <v>345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253</v>
      </c>
      <c r="B143" s="12" t="s">
        <v>254</v>
      </c>
      <c r="C143" s="20">
        <f>C144+C206</f>
        <v>209670833.55</v>
      </c>
      <c r="D143" s="20">
        <f>D144+D206</f>
        <v>299823.79000000004</v>
      </c>
      <c r="E143" s="20">
        <f>E144+E206</f>
        <v>209970657.33999997</v>
      </c>
      <c r="F143" s="20">
        <f aca="true" t="shared" si="25" ref="F143:K143">F144</f>
        <v>149892411.71</v>
      </c>
      <c r="G143" s="20">
        <f t="shared" si="25"/>
        <v>0</v>
      </c>
      <c r="H143" s="20">
        <f t="shared" si="25"/>
        <v>149892411.71</v>
      </c>
      <c r="I143" s="20">
        <f t="shared" si="25"/>
        <v>139773111.8</v>
      </c>
      <c r="J143" s="20">
        <f t="shared" si="25"/>
        <v>0</v>
      </c>
      <c r="K143" s="20">
        <f t="shared" si="25"/>
        <v>139773111.8</v>
      </c>
    </row>
    <row r="144" spans="1:11" ht="39.75" customHeight="1">
      <c r="A144" s="11" t="s">
        <v>255</v>
      </c>
      <c r="B144" s="12" t="s">
        <v>256</v>
      </c>
      <c r="C144" s="20">
        <f>C145+C152+C180+C193+C203</f>
        <v>210046211.62</v>
      </c>
      <c r="D144" s="20">
        <f>D145+D152+D180+D193+D203</f>
        <v>299823.79000000004</v>
      </c>
      <c r="E144" s="20">
        <f>E145+E152+E180+E193+E203</f>
        <v>210346035.40999997</v>
      </c>
      <c r="F144" s="20">
        <f aca="true" t="shared" si="26" ref="F144:K144">F148+F152+F180+F193</f>
        <v>149892411.71</v>
      </c>
      <c r="G144" s="20">
        <f t="shared" si="26"/>
        <v>0</v>
      </c>
      <c r="H144" s="20">
        <f t="shared" si="26"/>
        <v>149892411.71</v>
      </c>
      <c r="I144" s="20">
        <f t="shared" si="26"/>
        <v>139773111.8</v>
      </c>
      <c r="J144" s="20">
        <f t="shared" si="26"/>
        <v>0</v>
      </c>
      <c r="K144" s="20">
        <f t="shared" si="26"/>
        <v>139773111.8</v>
      </c>
    </row>
    <row r="145" spans="1:11" ht="37.5" customHeight="1">
      <c r="A145" s="73" t="s">
        <v>94</v>
      </c>
      <c r="B145" s="12" t="s">
        <v>73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303</v>
      </c>
      <c r="B146" s="39" t="s">
        <v>183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182</v>
      </c>
      <c r="B147" s="26" t="s">
        <v>257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95</v>
      </c>
      <c r="B148" s="26" t="s">
        <v>257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185</v>
      </c>
      <c r="B149" s="51" t="s">
        <v>186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184</v>
      </c>
      <c r="B150" s="26" t="s">
        <v>278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154</v>
      </c>
      <c r="B151" s="26" t="s">
        <v>278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96</v>
      </c>
      <c r="B152" s="12" t="s">
        <v>74</v>
      </c>
      <c r="C152" s="20">
        <f>C156+C162+C165+C168+C177+C171+C155+C174</f>
        <v>30269549.49</v>
      </c>
      <c r="D152" s="20">
        <f>D156+D162+D165+D168+D177+D171+D155+D174</f>
        <v>56203</v>
      </c>
      <c r="E152" s="20">
        <f>E156+E162+E165+E168+E177+E171+E155+E174</f>
        <v>30325752.49</v>
      </c>
      <c r="F152" s="20">
        <f>F162+F165+F168+F177+F159+F174</f>
        <v>6611848.43</v>
      </c>
      <c r="G152" s="20">
        <f>G162+G165+G168+G177+G159+G174</f>
        <v>0</v>
      </c>
      <c r="H152" s="20">
        <f>H162+H165+H168+H177+H159+H174</f>
        <v>6611848.43</v>
      </c>
      <c r="I152" s="20">
        <f>I162+I165+I168+I177+I174</f>
        <v>4356670.5</v>
      </c>
      <c r="J152" s="20">
        <f>J162+J165+J168+J177+J174</f>
        <v>0</v>
      </c>
      <c r="K152" s="20">
        <f>K162+K165+K168+K177+K174</f>
        <v>4356670.5</v>
      </c>
    </row>
    <row r="153" spans="1:11" ht="42.75" customHeight="1">
      <c r="A153" s="38" t="s">
        <v>34</v>
      </c>
      <c r="B153" s="39" t="s">
        <v>35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31" t="s">
        <v>36</v>
      </c>
      <c r="K153" s="31" t="s">
        <v>36</v>
      </c>
    </row>
    <row r="154" spans="1:11" ht="42.75" customHeight="1">
      <c r="A154" s="38" t="s">
        <v>40</v>
      </c>
      <c r="B154" s="26" t="s">
        <v>41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36</v>
      </c>
      <c r="G154" s="31" t="s">
        <v>36</v>
      </c>
      <c r="H154" s="31"/>
      <c r="I154" s="31" t="s">
        <v>36</v>
      </c>
      <c r="J154" s="31" t="s">
        <v>36</v>
      </c>
      <c r="K154" s="31" t="s">
        <v>36</v>
      </c>
    </row>
    <row r="155" spans="1:11" ht="41.25" customHeight="1">
      <c r="A155" s="38" t="s">
        <v>42</v>
      </c>
      <c r="B155" s="26" t="s">
        <v>41</v>
      </c>
      <c r="C155" s="23">
        <v>2510033.13</v>
      </c>
      <c r="D155" s="23"/>
      <c r="E155" s="23">
        <f>C155+D155</f>
        <v>2510033.13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31" t="s">
        <v>36</v>
      </c>
      <c r="K155" s="31" t="s">
        <v>36</v>
      </c>
    </row>
    <row r="156" spans="1:11" ht="91.5" customHeight="1">
      <c r="A156" s="38" t="s">
        <v>288</v>
      </c>
      <c r="B156" s="43" t="s">
        <v>147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187</v>
      </c>
      <c r="B157" s="35" t="s">
        <v>145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287</v>
      </c>
      <c r="B158" s="35" t="s">
        <v>145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16</v>
      </c>
      <c r="B159" s="52" t="s">
        <v>15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17</v>
      </c>
      <c r="B160" s="4" t="s">
        <v>159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18</v>
      </c>
      <c r="B161" s="4" t="s">
        <v>159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6</v>
      </c>
      <c r="B162" s="52" t="s">
        <v>5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8</v>
      </c>
      <c r="B163" s="4" t="s">
        <v>7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9</v>
      </c>
      <c r="B164" s="4" t="s">
        <v>7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11</v>
      </c>
      <c r="B165" s="52" t="s">
        <v>10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13</v>
      </c>
      <c r="B166" s="53" t="s">
        <v>12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14</v>
      </c>
      <c r="B167" s="53" t="s">
        <v>12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1</v>
      </c>
      <c r="B168" s="52" t="s">
        <v>0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</v>
      </c>
      <c r="B169" s="4" t="s">
        <v>2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4</v>
      </c>
      <c r="B170" s="4" t="s">
        <v>2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54</v>
      </c>
      <c r="B171" s="42" t="s">
        <v>32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53</v>
      </c>
      <c r="B172" s="4" t="s">
        <v>33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55</v>
      </c>
      <c r="B173" s="4" t="s">
        <v>33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51</v>
      </c>
      <c r="B174" s="67" t="s">
        <v>52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41670</v>
      </c>
      <c r="G174" s="31">
        <f t="shared" si="34"/>
        <v>0</v>
      </c>
      <c r="H174" s="31">
        <f t="shared" si="34"/>
        <v>41670</v>
      </c>
      <c r="I174" s="31">
        <f t="shared" si="34"/>
        <v>41133</v>
      </c>
      <c r="J174" s="31">
        <f t="shared" si="34"/>
        <v>0</v>
      </c>
      <c r="K174" s="31">
        <f t="shared" si="34"/>
        <v>41133</v>
      </c>
    </row>
    <row r="175" spans="1:11" ht="43.5" customHeight="1">
      <c r="A175" s="63" t="s">
        <v>49</v>
      </c>
      <c r="B175" s="5" t="s">
        <v>48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41670</v>
      </c>
      <c r="G175" s="23">
        <f t="shared" si="34"/>
        <v>0</v>
      </c>
      <c r="H175" s="23">
        <f t="shared" si="34"/>
        <v>41670</v>
      </c>
      <c r="I175" s="23">
        <f t="shared" si="34"/>
        <v>41133</v>
      </c>
      <c r="J175" s="23">
        <f t="shared" si="34"/>
        <v>0</v>
      </c>
      <c r="K175" s="23">
        <f t="shared" si="34"/>
        <v>41133</v>
      </c>
    </row>
    <row r="176" spans="1:11" ht="44.25" customHeight="1">
      <c r="A176" s="63" t="s">
        <v>50</v>
      </c>
      <c r="B176" s="4" t="s">
        <v>48</v>
      </c>
      <c r="C176" s="23">
        <v>45964</v>
      </c>
      <c r="D176" s="23">
        <v>0</v>
      </c>
      <c r="E176" s="23">
        <f>C176+D176</f>
        <v>45964</v>
      </c>
      <c r="F176" s="23">
        <v>41670</v>
      </c>
      <c r="G176" s="23"/>
      <c r="H176" s="23">
        <f>F176+G176</f>
        <v>41670</v>
      </c>
      <c r="I176" s="23">
        <v>41133</v>
      </c>
      <c r="J176" s="23">
        <v>0</v>
      </c>
      <c r="K176" s="23">
        <f>I176+J176</f>
        <v>41133</v>
      </c>
    </row>
    <row r="177" spans="1:11" ht="20.25" customHeight="1">
      <c r="A177" s="38" t="s">
        <v>289</v>
      </c>
      <c r="B177" s="39" t="s">
        <v>304</v>
      </c>
      <c r="C177" s="31">
        <f aca="true" t="shared" si="36" ref="C177:K178">C178</f>
        <v>16020129.16</v>
      </c>
      <c r="D177" s="31">
        <f>D178</f>
        <v>56203</v>
      </c>
      <c r="E177" s="31">
        <f t="shared" si="36"/>
        <v>16076332.16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188</v>
      </c>
      <c r="B178" s="26" t="s">
        <v>262</v>
      </c>
      <c r="C178" s="23">
        <f t="shared" si="36"/>
        <v>16020129.16</v>
      </c>
      <c r="D178" s="23">
        <f>D179</f>
        <v>56203</v>
      </c>
      <c r="E178" s="23">
        <f t="shared" si="36"/>
        <v>16076332.16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97</v>
      </c>
      <c r="B179" s="5" t="s">
        <v>262</v>
      </c>
      <c r="C179" s="21">
        <v>16020129.16</v>
      </c>
      <c r="D179" s="21">
        <v>56203</v>
      </c>
      <c r="E179" s="21">
        <f>C179+D179</f>
        <v>16076332.16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98</v>
      </c>
      <c r="B180" s="12" t="s">
        <v>75</v>
      </c>
      <c r="C180" s="20">
        <f aca="true" t="shared" si="37" ref="C180:K180">C181+C184+C187+C190</f>
        <v>57120830.26</v>
      </c>
      <c r="D180" s="20">
        <f t="shared" si="37"/>
        <v>243620.79</v>
      </c>
      <c r="E180" s="20">
        <f t="shared" si="37"/>
        <v>57364451.05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290</v>
      </c>
      <c r="B181" s="39" t="s">
        <v>137</v>
      </c>
      <c r="C181" s="31">
        <f aca="true" t="shared" si="38" ref="C181:K182">C182</f>
        <v>2159200.26</v>
      </c>
      <c r="D181" s="31">
        <f>D182</f>
        <v>243620.79</v>
      </c>
      <c r="E181" s="31">
        <f t="shared" si="38"/>
        <v>2402821.05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189</v>
      </c>
      <c r="B182" s="26" t="s">
        <v>258</v>
      </c>
      <c r="C182" s="23">
        <f t="shared" si="38"/>
        <v>2159200.26</v>
      </c>
      <c r="D182" s="23">
        <f>D183</f>
        <v>243620.79</v>
      </c>
      <c r="E182" s="23">
        <f t="shared" si="38"/>
        <v>2402821.05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99</v>
      </c>
      <c r="B183" s="26" t="s">
        <v>258</v>
      </c>
      <c r="C183" s="23">
        <v>2159200.26</v>
      </c>
      <c r="D183" s="23">
        <v>243620.79</v>
      </c>
      <c r="E183" s="23">
        <f>C183+D183</f>
        <v>2402821.05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291</v>
      </c>
      <c r="B184" s="41" t="s">
        <v>138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190</v>
      </c>
      <c r="B185" s="26" t="s">
        <v>89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100</v>
      </c>
      <c r="B186" s="26" t="s">
        <v>89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292</v>
      </c>
      <c r="B187" s="39" t="s">
        <v>139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191</v>
      </c>
      <c r="B188" s="26" t="s">
        <v>90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101</v>
      </c>
      <c r="B189" s="26" t="s">
        <v>90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293</v>
      </c>
      <c r="B190" s="39" t="s">
        <v>140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192</v>
      </c>
      <c r="B191" s="26" t="s">
        <v>261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102</v>
      </c>
      <c r="B192" s="26" t="s">
        <v>261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103</v>
      </c>
      <c r="B193" s="12" t="s">
        <v>76</v>
      </c>
      <c r="C193" s="20">
        <f>C194+C197+C200</f>
        <v>35659628.58</v>
      </c>
      <c r="D193" s="20">
        <f>D194+D197+D200</f>
        <v>0</v>
      </c>
      <c r="E193" s="20">
        <f>C193+D193</f>
        <v>35659628.58</v>
      </c>
      <c r="F193" s="20">
        <f>F194+F197+F200</f>
        <v>26621999.53</v>
      </c>
      <c r="G193" s="20">
        <f>G194+G197+G200</f>
        <v>0</v>
      </c>
      <c r="H193" s="20">
        <f>H194+H197</f>
        <v>26621999.53</v>
      </c>
      <c r="I193" s="20">
        <f>I194+I197</f>
        <v>24544551.53</v>
      </c>
      <c r="J193" s="20">
        <f>J194+J197</f>
        <v>0</v>
      </c>
      <c r="K193" s="20">
        <f>K194+K197</f>
        <v>24544551.53</v>
      </c>
    </row>
    <row r="194" spans="1:11" s="3" customFormat="1" ht="81.75" customHeight="1">
      <c r="A194" s="38" t="s">
        <v>149</v>
      </c>
      <c r="B194" s="39" t="s">
        <v>148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23028479.53</v>
      </c>
      <c r="G194" s="31">
        <f t="shared" si="42"/>
        <v>0</v>
      </c>
      <c r="H194" s="31">
        <f t="shared" si="42"/>
        <v>23028479.53</v>
      </c>
      <c r="I194" s="31">
        <f t="shared" si="42"/>
        <v>20951031.53</v>
      </c>
      <c r="J194" s="31">
        <f t="shared" si="42"/>
        <v>0</v>
      </c>
      <c r="K194" s="31">
        <f t="shared" si="42"/>
        <v>20951031.53</v>
      </c>
    </row>
    <row r="195" spans="1:11" s="3" customFormat="1" ht="58.5" customHeight="1">
      <c r="A195" s="25" t="s">
        <v>193</v>
      </c>
      <c r="B195" s="26" t="s">
        <v>259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23028479.53</v>
      </c>
      <c r="G195" s="23">
        <f>G196</f>
        <v>0</v>
      </c>
      <c r="H195" s="23">
        <f t="shared" si="42"/>
        <v>23028479.53</v>
      </c>
      <c r="I195" s="23">
        <f t="shared" si="42"/>
        <v>20951031.53</v>
      </c>
      <c r="J195" s="23">
        <f>J196</f>
        <v>0</v>
      </c>
      <c r="K195" s="23">
        <f t="shared" si="42"/>
        <v>20951031.53</v>
      </c>
    </row>
    <row r="196" spans="1:11" ht="60.75" customHeight="1">
      <c r="A196" s="25" t="s">
        <v>104</v>
      </c>
      <c r="B196" s="26" t="s">
        <v>259</v>
      </c>
      <c r="C196" s="23">
        <v>26768512.75</v>
      </c>
      <c r="D196" s="23">
        <v>0</v>
      </c>
      <c r="E196" s="23">
        <f>C196+D196</f>
        <v>26768512.75</v>
      </c>
      <c r="F196" s="23">
        <v>23028479.53</v>
      </c>
      <c r="G196" s="23">
        <v>0</v>
      </c>
      <c r="H196" s="23">
        <f>F196+G196</f>
        <v>23028479.53</v>
      </c>
      <c r="I196" s="23">
        <v>20951031.53</v>
      </c>
      <c r="J196" s="23">
        <v>0</v>
      </c>
      <c r="K196" s="23">
        <f>I196+J196</f>
        <v>20951031.53</v>
      </c>
    </row>
    <row r="197" spans="1:11" ht="60.75" customHeight="1">
      <c r="A197" s="38" t="s">
        <v>153</v>
      </c>
      <c r="B197" s="39" t="s">
        <v>152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194</v>
      </c>
      <c r="B198" s="26" t="s">
        <v>150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151</v>
      </c>
      <c r="B199" s="5" t="s">
        <v>150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26</v>
      </c>
      <c r="B200" s="59" t="s">
        <v>25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27</v>
      </c>
      <c r="B201" s="53" t="s">
        <v>25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24</v>
      </c>
      <c r="B202" s="4" t="s">
        <v>23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46</v>
      </c>
      <c r="B203" s="65" t="s">
        <v>47</v>
      </c>
      <c r="C203" s="60">
        <f t="shared" si="45"/>
        <v>20000</v>
      </c>
      <c r="D203" s="60">
        <f t="shared" si="45"/>
        <v>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37</v>
      </c>
      <c r="B204" s="4" t="s">
        <v>47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38</v>
      </c>
      <c r="B205" s="4" t="s">
        <v>47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45</v>
      </c>
      <c r="B206" s="64" t="s">
        <v>31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44</v>
      </c>
      <c r="B207" s="61" t="s">
        <v>30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43</v>
      </c>
      <c r="B208" s="61" t="s">
        <v>30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93</v>
      </c>
      <c r="B209" s="6"/>
      <c r="C209" s="19">
        <f aca="true" t="shared" si="46" ref="C209:K209">C143+C10</f>
        <v>269549742.25</v>
      </c>
      <c r="D209" s="19">
        <f t="shared" si="46"/>
        <v>299823.79000000004</v>
      </c>
      <c r="E209" s="19">
        <f t="shared" si="46"/>
        <v>269849566.03999996</v>
      </c>
      <c r="F209" s="19">
        <f t="shared" si="46"/>
        <v>205067036.71</v>
      </c>
      <c r="G209" s="19">
        <f t="shared" si="46"/>
        <v>0</v>
      </c>
      <c r="H209" s="19">
        <f t="shared" si="46"/>
        <v>205067036.71</v>
      </c>
      <c r="I209" s="19">
        <f t="shared" si="46"/>
        <v>195623236.8</v>
      </c>
      <c r="J209" s="19">
        <f t="shared" si="46"/>
        <v>0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</mergeCells>
  <hyperlinks>
    <hyperlink ref="B130" r:id="rId1" display="https://internet.garant.ru/#/document/12125267/entry/0"/>
  </hyperlinks>
  <printOptions/>
  <pageMargins left="0.5905511811023623" right="0" top="0.3937007874015748" bottom="0" header="0.1968503937007874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2022-07-25T11:03:40Z</cp:lastPrinted>
  <dcterms:created xsi:type="dcterms:W3CDTF">2014-01-17T06:18:32Z</dcterms:created>
  <dcterms:modified xsi:type="dcterms:W3CDTF">2022-07-25T11:03:42Z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